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i unidad\"/>
    </mc:Choice>
  </mc:AlternateContent>
  <bookViews>
    <workbookView xWindow="0" yWindow="0" windowWidth="24000" windowHeight="9600"/>
  </bookViews>
  <sheets>
    <sheet name="Serv Digitales" sheetId="1" r:id="rId1"/>
  </sheets>
  <calcPr calcId="162913"/>
  <extLst>
    <ext uri="GoogleSheetsCustomDataVersion1">
      <go:sheetsCustomData xmlns:go="http://customooxmlschemas.google.com/" r:id="rId5" roundtripDataSignature="AMtx7mjq8gKdBH9tmu5HDlroT2dfmxMSzQ=="/>
    </ext>
  </extLst>
</workbook>
</file>

<file path=xl/calcChain.xml><?xml version="1.0" encoding="utf-8"?>
<calcChain xmlns="http://schemas.openxmlformats.org/spreadsheetml/2006/main">
  <c r="P5" i="1" l="1"/>
  <c r="S5" i="1" s="1"/>
  <c r="P4" i="1"/>
  <c r="S4" i="1" s="1"/>
  <c r="Q4" i="1"/>
  <c r="S3" i="1"/>
  <c r="R3" i="1"/>
  <c r="Q3" i="1"/>
  <c r="Q5" i="1" l="1"/>
  <c r="R5" i="1"/>
  <c r="T5" i="1" s="1"/>
  <c r="R4" i="1"/>
  <c r="T4" i="1" s="1"/>
  <c r="T3" i="1"/>
  <c r="L23" i="1"/>
  <c r="K43" i="1"/>
  <c r="L43" i="1" s="1"/>
  <c r="J43" i="1"/>
  <c r="I43" i="1"/>
  <c r="E43" i="1"/>
  <c r="F43" i="1" s="1"/>
  <c r="D43" i="1"/>
  <c r="C43" i="1"/>
  <c r="K42" i="1"/>
  <c r="L42" i="1" s="1"/>
  <c r="J42" i="1"/>
  <c r="I42" i="1"/>
  <c r="K39" i="1"/>
  <c r="L39" i="1" s="1"/>
  <c r="J39" i="1"/>
  <c r="I39" i="1"/>
  <c r="K38" i="1"/>
  <c r="L38" i="1" s="1"/>
  <c r="J38" i="1"/>
  <c r="I38" i="1"/>
  <c r="K37" i="1"/>
  <c r="L37" i="1" s="1"/>
  <c r="J37" i="1"/>
  <c r="I37" i="1"/>
  <c r="E37" i="1"/>
  <c r="F37" i="1" s="1"/>
  <c r="D37" i="1"/>
  <c r="C37" i="1"/>
  <c r="E36" i="1"/>
  <c r="F36" i="1" s="1"/>
  <c r="D36" i="1"/>
  <c r="C36" i="1"/>
  <c r="K34" i="1"/>
  <c r="L34" i="1" s="1"/>
  <c r="J34" i="1"/>
  <c r="I34" i="1"/>
  <c r="E33" i="1"/>
  <c r="F33" i="1" s="1"/>
  <c r="D33" i="1"/>
  <c r="C33" i="1"/>
  <c r="K31" i="1"/>
  <c r="L31" i="1" s="1"/>
  <c r="J31" i="1"/>
  <c r="I31" i="1"/>
  <c r="K30" i="1"/>
  <c r="L30" i="1" s="1"/>
  <c r="J30" i="1"/>
  <c r="I30" i="1"/>
  <c r="E30" i="1"/>
  <c r="F30" i="1" s="1"/>
  <c r="D30" i="1"/>
  <c r="C30" i="1"/>
  <c r="E29" i="1"/>
  <c r="F29" i="1" s="1"/>
  <c r="D29" i="1"/>
  <c r="C29" i="1"/>
  <c r="E28" i="1"/>
  <c r="F28" i="1" s="1"/>
  <c r="D28" i="1"/>
  <c r="C28" i="1"/>
  <c r="K27" i="1"/>
  <c r="L27" i="1" s="1"/>
  <c r="J27" i="1"/>
  <c r="I27" i="1"/>
  <c r="E27" i="1"/>
  <c r="F27" i="1" s="1"/>
  <c r="D27" i="1"/>
  <c r="C27" i="1"/>
  <c r="E26" i="1"/>
  <c r="F26" i="1" s="1"/>
  <c r="D26" i="1"/>
  <c r="C26" i="1"/>
  <c r="E25" i="1"/>
  <c r="F25" i="1" s="1"/>
  <c r="D25" i="1"/>
  <c r="C25" i="1"/>
  <c r="K24" i="1"/>
  <c r="J24" i="1"/>
  <c r="I24" i="1"/>
  <c r="L24" i="1" s="1"/>
  <c r="K23" i="1"/>
  <c r="J23" i="1"/>
  <c r="I23" i="1"/>
  <c r="L17" i="1"/>
  <c r="K17" i="1"/>
  <c r="J17" i="1"/>
  <c r="I17" i="1"/>
  <c r="K16" i="1"/>
  <c r="J16" i="1"/>
  <c r="L16" i="1" s="1"/>
  <c r="I16" i="1"/>
  <c r="L15" i="1"/>
  <c r="K15" i="1"/>
  <c r="J15" i="1"/>
  <c r="I15" i="1"/>
  <c r="E14" i="1"/>
  <c r="F14" i="1" s="1"/>
  <c r="D14" i="1"/>
  <c r="C14" i="1"/>
  <c r="L12" i="1"/>
  <c r="K12" i="1"/>
  <c r="J12" i="1"/>
  <c r="I12" i="1"/>
  <c r="K11" i="1"/>
  <c r="L11" i="1" s="1"/>
  <c r="J11" i="1"/>
  <c r="I11" i="1"/>
  <c r="F11" i="1"/>
  <c r="E11" i="1"/>
  <c r="D11" i="1"/>
  <c r="C11" i="1"/>
  <c r="K10" i="1"/>
  <c r="L10" i="1" s="1"/>
  <c r="J10" i="1"/>
  <c r="I10" i="1"/>
  <c r="F10" i="1"/>
  <c r="E10" i="1"/>
  <c r="D10" i="1"/>
  <c r="C10" i="1"/>
  <c r="K9" i="1"/>
  <c r="J9" i="1"/>
  <c r="I9" i="1"/>
  <c r="L9" i="1" s="1"/>
  <c r="F9" i="1"/>
  <c r="E9" i="1"/>
  <c r="D9" i="1"/>
  <c r="C9" i="1"/>
  <c r="K6" i="1"/>
  <c r="J6" i="1"/>
  <c r="I6" i="1"/>
  <c r="L6" i="1" s="1"/>
  <c r="F6" i="1"/>
  <c r="E6" i="1"/>
  <c r="D6" i="1"/>
  <c r="C6" i="1"/>
  <c r="K5" i="1"/>
  <c r="J5" i="1"/>
  <c r="I5" i="1"/>
  <c r="L5" i="1" s="1"/>
  <c r="F5" i="1"/>
  <c r="E5" i="1"/>
  <c r="D5" i="1"/>
  <c r="C5" i="1"/>
  <c r="K4" i="1"/>
  <c r="J4" i="1"/>
  <c r="I4" i="1"/>
  <c r="L4" i="1" s="1"/>
  <c r="F4" i="1"/>
  <c r="E4" i="1"/>
  <c r="D4" i="1"/>
  <c r="C4" i="1"/>
  <c r="K3" i="1"/>
  <c r="L3" i="1" s="1"/>
  <c r="J3" i="1"/>
  <c r="I3" i="1"/>
  <c r="F3" i="1"/>
  <c r="E3" i="1"/>
  <c r="D3" i="1"/>
  <c r="C3" i="1"/>
</calcChain>
</file>

<file path=xl/sharedStrings.xml><?xml version="1.0" encoding="utf-8"?>
<sst xmlns="http://schemas.openxmlformats.org/spreadsheetml/2006/main" count="183" uniqueCount="60">
  <si>
    <t>SPOTIFY</t>
  </si>
  <si>
    <t>YOUTUBE</t>
  </si>
  <si>
    <t>PLAN</t>
  </si>
  <si>
    <t>IVA SERV.DIG.</t>
  </si>
  <si>
    <t>IMP.PAÍS</t>
  </si>
  <si>
    <t>RET.GANAN.</t>
  </si>
  <si>
    <t>TOTAL</t>
  </si>
  <si>
    <t>Individual</t>
  </si>
  <si>
    <t>Music</t>
  </si>
  <si>
    <t>Dúo</t>
  </si>
  <si>
    <t>Music Familiar</t>
  </si>
  <si>
    <t>Estudiante</t>
  </si>
  <si>
    <t>Premium</t>
  </si>
  <si>
    <t>Familiar</t>
  </si>
  <si>
    <t>Premium Familiar</t>
  </si>
  <si>
    <t>NETFLIX</t>
  </si>
  <si>
    <t>DEEZER MUSIC</t>
  </si>
  <si>
    <t>Básico</t>
  </si>
  <si>
    <t>Deezer Premium</t>
  </si>
  <si>
    <t>Estándar</t>
  </si>
  <si>
    <t>Deezer Family</t>
  </si>
  <si>
    <t>Deezer Student</t>
  </si>
  <si>
    <t>AMAZON PRIME VIDEO</t>
  </si>
  <si>
    <t>Deezer Anual</t>
  </si>
  <si>
    <t>XBOX</t>
  </si>
  <si>
    <t>DISNEY+</t>
  </si>
  <si>
    <t>ULTIMATE</t>
  </si>
  <si>
    <t>PC</t>
  </si>
  <si>
    <t>Consola</t>
  </si>
  <si>
    <t>Anual</t>
  </si>
  <si>
    <t>COMBO+</t>
  </si>
  <si>
    <t>STAR+</t>
  </si>
  <si>
    <t>PARAMOUNT+</t>
  </si>
  <si>
    <t>HBO MAX</t>
  </si>
  <si>
    <t>Estandar Mes</t>
  </si>
  <si>
    <t>STARZ PLAY</t>
  </si>
  <si>
    <t>3 Meses</t>
  </si>
  <si>
    <t>Movil Mes</t>
  </si>
  <si>
    <t>ACORN TV</t>
  </si>
  <si>
    <t>Movil 3</t>
  </si>
  <si>
    <t>Movil Año</t>
  </si>
  <si>
    <t>APPLE TV+</t>
  </si>
  <si>
    <t>APPLE MUSIC</t>
  </si>
  <si>
    <t>TIDAL MUSIC</t>
  </si>
  <si>
    <t>AMAZON PRIME MUSIC</t>
  </si>
  <si>
    <t>HI-FI</t>
  </si>
  <si>
    <t>QUBIT TV</t>
  </si>
  <si>
    <t>Echo</t>
  </si>
  <si>
    <t>MUBI</t>
  </si>
  <si>
    <t>BLIM TV</t>
  </si>
  <si>
    <t>Apple TV+ / Music tienen precio en U$D</t>
  </si>
  <si>
    <t>CASAS</t>
  </si>
  <si>
    <t>1 Casa Extra</t>
  </si>
  <si>
    <t>NETFLIX CASAS EXTRA</t>
  </si>
  <si>
    <t>2 Casa Extra</t>
  </si>
  <si>
    <t>3 Casa Extra</t>
  </si>
  <si>
    <t>Puedes ver Netflix en tu laptop o dispositivo móvil mientras viajas.</t>
  </si>
  <si>
    <t>Esto se permite una vez por ubicación, por año.</t>
  </si>
  <si>
    <t>Puedes ver Netflix en una TV fuera de tu hogar durante hasta 2 semanas, siempre</t>
  </si>
  <si>
    <t xml:space="preserve"> y cuando tu cuenta no se haya usado previamente en dicha ubicación.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</si>
</sst>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\ #,##0.00;[Red]\-&quot;$&quot;\ #,##0.00"/>
    <numFmt numFmtId="164" formatCode="_-[$$-409]* #,##0.00_ ;_-[$$-409]* \-#,##0.00\ ;_-[$$-409]* &quot;-&quot;??_ ;_-@_ "/>
  </numFmts>
  <fonts count="28">
    <font>
      <sz val="11"/>
      <color rgb="FF000000"/>
      <name val="Calibri"/>
      <scheme val="minor"/>
    </font>
    <font>
      <b/>
      <sz val="8"/>
      <color rgb="FF00B050"/>
      <name val="Calibri"/>
    </font>
    <font>
      <sz val="11"/>
      <name val="Calibri"/>
    </font>
    <font>
      <b/>
      <sz val="8"/>
      <color rgb="FFFFFFFF"/>
      <name val="Arial"/>
    </font>
    <font>
      <b/>
      <sz val="8"/>
      <color rgb="FF000000"/>
      <name val="Calibri"/>
    </font>
    <font>
      <sz val="8"/>
      <color rgb="FF000000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FF0000"/>
      <name val="Calibri"/>
    </font>
    <font>
      <b/>
      <sz val="8"/>
      <color rgb="FFC269FF"/>
      <name val="Arial"/>
    </font>
    <font>
      <b/>
      <sz val="8"/>
      <color rgb="FFFFC000"/>
      <name val="Arial"/>
    </font>
    <font>
      <b/>
      <sz val="8"/>
      <color rgb="FF00FF00"/>
      <name val="Arial"/>
    </font>
    <font>
      <b/>
      <sz val="8"/>
      <color rgb="FF4A86E8"/>
      <name val="Arial"/>
    </font>
    <font>
      <b/>
      <sz val="8"/>
      <color rgb="FFFFA19F"/>
      <name val="Arial"/>
    </font>
    <font>
      <b/>
      <sz val="8"/>
      <color theme="5"/>
      <name val="Arial"/>
    </font>
    <font>
      <b/>
      <sz val="8"/>
      <color rgb="FF2E75B5"/>
      <name val="Arial"/>
    </font>
    <font>
      <b/>
      <sz val="8"/>
      <color rgb="FF7030A0"/>
      <name val="Arial"/>
    </font>
    <font>
      <b/>
      <sz val="8"/>
      <color rgb="FF7F6000"/>
      <name val="Arial"/>
    </font>
    <font>
      <b/>
      <sz val="8"/>
      <color rgb="FF00B0F0"/>
      <name val="Arial"/>
    </font>
    <font>
      <b/>
      <sz val="8"/>
      <color theme="0"/>
      <name val="Arial"/>
    </font>
    <font>
      <b/>
      <sz val="8"/>
      <color rgb="FF548135"/>
      <name val="Arial"/>
    </font>
    <font>
      <b/>
      <sz val="8"/>
      <color rgb="FFFFD965"/>
      <name val="Arial"/>
    </font>
    <font>
      <b/>
      <sz val="8"/>
      <color rgb="FFAEFEF1"/>
      <name val="Arial"/>
    </font>
    <font>
      <sz val="11"/>
      <color rgb="FFFBE4D5"/>
      <name val="Calibri"/>
    </font>
    <font>
      <b/>
      <sz val="8"/>
      <color rgb="FFF7CAAC"/>
      <name val="Arial"/>
    </font>
    <font>
      <b/>
      <sz val="8"/>
      <color rgb="FF8496B0"/>
      <name val="Arial"/>
    </font>
    <font>
      <sz val="18"/>
      <color theme="1"/>
      <name val="Calibri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theme="1"/>
        <bgColor theme="1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5" fillId="0" borderId="5" xfId="0" applyFont="1" applyBorder="1" applyAlignment="1"/>
    <xf numFmtId="8" fontId="6" fillId="0" borderId="4" xfId="0" applyNumberFormat="1" applyFont="1" applyBorder="1" applyAlignment="1">
      <alignment horizontal="center"/>
    </xf>
    <xf numFmtId="8" fontId="5" fillId="0" borderId="4" xfId="0" applyNumberFormat="1" applyFont="1" applyBorder="1" applyAlignment="1">
      <alignment horizontal="center"/>
    </xf>
    <xf numFmtId="8" fontId="4" fillId="0" borderId="4" xfId="0" applyNumberFormat="1" applyFont="1" applyBorder="1" applyAlignment="1">
      <alignment horizontal="center"/>
    </xf>
    <xf numFmtId="0" fontId="7" fillId="0" borderId="4" xfId="0" applyFont="1" applyBorder="1" applyAlignment="1"/>
    <xf numFmtId="8" fontId="6" fillId="0" borderId="4" xfId="0" applyNumberFormat="1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5" fillId="0" borderId="8" xfId="0" applyFont="1" applyBorder="1" applyAlignment="1"/>
    <xf numFmtId="8" fontId="6" fillId="0" borderId="9" xfId="0" applyNumberFormat="1" applyFont="1" applyBorder="1" applyAlignment="1">
      <alignment horizontal="center"/>
    </xf>
    <xf numFmtId="8" fontId="5" fillId="0" borderId="10" xfId="0" applyNumberFormat="1" applyFont="1" applyBorder="1" applyAlignment="1">
      <alignment horizontal="center"/>
    </xf>
    <xf numFmtId="8" fontId="5" fillId="0" borderId="11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7" fillId="0" borderId="12" xfId="0" applyFont="1" applyBorder="1" applyAlignment="1"/>
    <xf numFmtId="8" fontId="6" fillId="0" borderId="12" xfId="0" applyNumberFormat="1" applyFont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8" fontId="6" fillId="0" borderId="23" xfId="0" applyNumberFormat="1" applyFont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5" borderId="19" xfId="0" applyFont="1" applyFill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0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1" fillId="2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4" borderId="16" xfId="0" applyFont="1" applyFill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10" xfId="0" applyFont="1" applyBorder="1" applyAlignment="1"/>
    <xf numFmtId="0" fontId="2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>
      <selection activeCell="N16" sqref="N16"/>
    </sheetView>
  </sheetViews>
  <sheetFormatPr baseColWidth="10" defaultColWidth="14.42578125" defaultRowHeight="15" customHeight="1"/>
  <cols>
    <col min="1" max="6" width="10" customWidth="1"/>
    <col min="7" max="7" width="11.85546875" customWidth="1"/>
    <col min="8" max="27" width="10" customWidth="1"/>
  </cols>
  <sheetData>
    <row r="1" spans="1:21" ht="15.75" customHeight="1" thickBot="1">
      <c r="A1" s="54" t="s">
        <v>0</v>
      </c>
      <c r="B1" s="33"/>
      <c r="C1" s="33"/>
      <c r="D1" s="33"/>
      <c r="E1" s="33"/>
      <c r="F1" s="31"/>
      <c r="G1" s="55" t="s">
        <v>1</v>
      </c>
      <c r="H1" s="33"/>
      <c r="I1" s="33"/>
      <c r="J1" s="33"/>
      <c r="K1" s="33"/>
      <c r="L1" s="31"/>
      <c r="N1" s="56" t="s">
        <v>53</v>
      </c>
      <c r="O1" s="58"/>
      <c r="P1" s="33"/>
      <c r="Q1" s="33"/>
      <c r="R1" s="33"/>
      <c r="S1" s="33"/>
      <c r="T1" s="31"/>
    </row>
    <row r="2" spans="1:21" ht="15.75" thickBot="1">
      <c r="A2" s="44" t="s">
        <v>2</v>
      </c>
      <c r="B2" s="31"/>
      <c r="C2" s="1" t="s">
        <v>3</v>
      </c>
      <c r="D2" s="1" t="s">
        <v>4</v>
      </c>
      <c r="E2" s="2" t="s">
        <v>5</v>
      </c>
      <c r="F2" s="2" t="s">
        <v>6</v>
      </c>
      <c r="G2" s="44" t="s">
        <v>2</v>
      </c>
      <c r="H2" s="31"/>
      <c r="I2" s="1" t="s">
        <v>3</v>
      </c>
      <c r="J2" s="1" t="s">
        <v>4</v>
      </c>
      <c r="K2" s="2" t="s">
        <v>5</v>
      </c>
      <c r="L2" s="2" t="s">
        <v>6</v>
      </c>
      <c r="N2" s="44" t="s">
        <v>51</v>
      </c>
      <c r="O2" s="37"/>
      <c r="P2" s="31"/>
      <c r="Q2" s="1" t="s">
        <v>3</v>
      </c>
      <c r="R2" s="1" t="s">
        <v>4</v>
      </c>
      <c r="S2" s="2" t="s">
        <v>5</v>
      </c>
      <c r="T2" s="2" t="s">
        <v>6</v>
      </c>
    </row>
    <row r="3" spans="1:21" ht="15.75" thickBot="1">
      <c r="A3" s="3" t="s">
        <v>7</v>
      </c>
      <c r="B3" s="4">
        <v>279</v>
      </c>
      <c r="C3" s="5">
        <f t="shared" ref="C3:C6" si="0">B3*0.21</f>
        <v>58.589999999999996</v>
      </c>
      <c r="D3" s="5">
        <f t="shared" ref="D3:D6" si="1">B3*0.08</f>
        <v>22.32</v>
      </c>
      <c r="E3" s="5">
        <f t="shared" ref="E3:E6" si="2">B3*0.45</f>
        <v>125.55</v>
      </c>
      <c r="F3" s="6">
        <f>B3+D3+C3+E3</f>
        <v>485.46</v>
      </c>
      <c r="G3" s="7" t="s">
        <v>8</v>
      </c>
      <c r="H3" s="8">
        <v>99</v>
      </c>
      <c r="I3" s="5">
        <f t="shared" ref="I3:I6" si="3">H3*0.21</f>
        <v>20.79</v>
      </c>
      <c r="J3" s="5">
        <f t="shared" ref="J3:J6" si="4">H3*0.08</f>
        <v>7.92</v>
      </c>
      <c r="K3" s="5">
        <f t="shared" ref="K3:K6" si="5">H3*0.45</f>
        <v>44.550000000000004</v>
      </c>
      <c r="L3" s="6">
        <f>H3+K3+J3+I3</f>
        <v>172.26</v>
      </c>
      <c r="N3" s="3" t="s">
        <v>17</v>
      </c>
      <c r="O3" s="59" t="s">
        <v>52</v>
      </c>
      <c r="P3" s="8">
        <v>219</v>
      </c>
      <c r="Q3" s="5">
        <f t="shared" ref="Q3:Q5" si="6">P3*0.21</f>
        <v>45.989999999999995</v>
      </c>
      <c r="R3" s="5">
        <f t="shared" ref="R3:R5" si="7">P3*0.08</f>
        <v>17.52</v>
      </c>
      <c r="S3" s="5">
        <f t="shared" ref="S3:S5" si="8">P3*0.45</f>
        <v>98.55</v>
      </c>
      <c r="T3" s="6">
        <f t="shared" ref="T3:T4" si="9">P3+Q3+R3+S3</f>
        <v>381.06</v>
      </c>
    </row>
    <row r="4" spans="1:21" ht="15.75" thickBot="1">
      <c r="A4" s="3" t="s">
        <v>9</v>
      </c>
      <c r="B4" s="4">
        <v>389</v>
      </c>
      <c r="C4" s="5">
        <f t="shared" si="0"/>
        <v>81.69</v>
      </c>
      <c r="D4" s="5">
        <f t="shared" si="1"/>
        <v>31.12</v>
      </c>
      <c r="E4" s="5">
        <f t="shared" si="2"/>
        <v>175.05</v>
      </c>
      <c r="F4" s="6">
        <f t="shared" ref="F4:F6" si="10">B4+C4+D4+E4</f>
        <v>676.86</v>
      </c>
      <c r="G4" s="7" t="s">
        <v>10</v>
      </c>
      <c r="H4" s="8">
        <v>149</v>
      </c>
      <c r="I4" s="5">
        <f t="shared" si="3"/>
        <v>31.29</v>
      </c>
      <c r="J4" s="5">
        <f t="shared" si="4"/>
        <v>11.92</v>
      </c>
      <c r="K4" s="5">
        <f t="shared" si="5"/>
        <v>67.05</v>
      </c>
      <c r="L4" s="6">
        <f t="shared" ref="L4:L6" si="11">H4+I4+J4+K4</f>
        <v>259.26</v>
      </c>
      <c r="N4" s="3" t="s">
        <v>19</v>
      </c>
      <c r="O4" s="59" t="s">
        <v>54</v>
      </c>
      <c r="P4" s="8">
        <f>219*2</f>
        <v>438</v>
      </c>
      <c r="Q4" s="5">
        <f t="shared" si="6"/>
        <v>91.97999999999999</v>
      </c>
      <c r="R4" s="5">
        <f t="shared" si="7"/>
        <v>35.04</v>
      </c>
      <c r="S4" s="5">
        <f t="shared" si="8"/>
        <v>197.1</v>
      </c>
      <c r="T4" s="6">
        <f t="shared" si="9"/>
        <v>762.12</v>
      </c>
    </row>
    <row r="5" spans="1:21" ht="15.75" thickBot="1">
      <c r="A5" s="3" t="s">
        <v>11</v>
      </c>
      <c r="B5" s="8">
        <v>195</v>
      </c>
      <c r="C5" s="5">
        <f t="shared" si="0"/>
        <v>40.949999999999996</v>
      </c>
      <c r="D5" s="5">
        <f t="shared" si="1"/>
        <v>15.6</v>
      </c>
      <c r="E5" s="5">
        <f t="shared" si="2"/>
        <v>87.75</v>
      </c>
      <c r="F5" s="6">
        <f t="shared" si="10"/>
        <v>339.29999999999995</v>
      </c>
      <c r="G5" s="7" t="s">
        <v>12</v>
      </c>
      <c r="H5" s="8">
        <v>119</v>
      </c>
      <c r="I5" s="5">
        <f t="shared" si="3"/>
        <v>24.99</v>
      </c>
      <c r="J5" s="5">
        <f t="shared" si="4"/>
        <v>9.52</v>
      </c>
      <c r="K5" s="5">
        <f t="shared" si="5"/>
        <v>53.550000000000004</v>
      </c>
      <c r="L5" s="6">
        <f t="shared" si="11"/>
        <v>207.06000000000003</v>
      </c>
      <c r="N5" s="3" t="s">
        <v>12</v>
      </c>
      <c r="O5" s="59" t="s">
        <v>55</v>
      </c>
      <c r="P5" s="8">
        <f>219*3</f>
        <v>657</v>
      </c>
      <c r="Q5" s="5">
        <f t="shared" si="6"/>
        <v>137.97</v>
      </c>
      <c r="R5" s="5">
        <f t="shared" si="7"/>
        <v>52.56</v>
      </c>
      <c r="S5" s="5">
        <f t="shared" si="8"/>
        <v>295.65000000000003</v>
      </c>
      <c r="T5" s="6">
        <f>S5+R5+Q5+P5</f>
        <v>1143.18</v>
      </c>
    </row>
    <row r="6" spans="1:21" ht="15.75" thickBot="1">
      <c r="A6" s="3" t="s">
        <v>13</v>
      </c>
      <c r="B6" s="4">
        <v>489</v>
      </c>
      <c r="C6" s="5">
        <f t="shared" si="0"/>
        <v>102.69</v>
      </c>
      <c r="D6" s="5">
        <f t="shared" si="1"/>
        <v>39.119999999999997</v>
      </c>
      <c r="E6" s="5">
        <f t="shared" si="2"/>
        <v>220.05</v>
      </c>
      <c r="F6" s="6">
        <f t="shared" si="10"/>
        <v>850.86000000000013</v>
      </c>
      <c r="G6" s="7" t="s">
        <v>14</v>
      </c>
      <c r="H6" s="8">
        <v>179</v>
      </c>
      <c r="I6" s="5">
        <f t="shared" si="3"/>
        <v>37.589999999999996</v>
      </c>
      <c r="J6" s="5">
        <f t="shared" si="4"/>
        <v>14.32</v>
      </c>
      <c r="K6" s="5">
        <f t="shared" si="5"/>
        <v>80.55</v>
      </c>
      <c r="L6" s="6">
        <f t="shared" si="11"/>
        <v>311.45999999999998</v>
      </c>
    </row>
    <row r="7" spans="1:21" ht="15.75" thickBot="1">
      <c r="A7" s="56" t="s">
        <v>15</v>
      </c>
      <c r="B7" s="33"/>
      <c r="C7" s="33"/>
      <c r="D7" s="33"/>
      <c r="E7" s="33"/>
      <c r="F7" s="31"/>
      <c r="G7" s="57" t="s">
        <v>16</v>
      </c>
      <c r="H7" s="33"/>
      <c r="I7" s="33"/>
      <c r="J7" s="33"/>
      <c r="K7" s="33"/>
      <c r="L7" s="31"/>
      <c r="N7" s="60" t="s">
        <v>56</v>
      </c>
    </row>
    <row r="8" spans="1:21" ht="15.75" thickBot="1">
      <c r="A8" s="44" t="s">
        <v>2</v>
      </c>
      <c r="B8" s="31"/>
      <c r="C8" s="1" t="s">
        <v>3</v>
      </c>
      <c r="D8" s="1" t="s">
        <v>4</v>
      </c>
      <c r="E8" s="2" t="s">
        <v>5</v>
      </c>
      <c r="F8" s="2" t="s">
        <v>6</v>
      </c>
      <c r="G8" s="44" t="s">
        <v>2</v>
      </c>
      <c r="H8" s="31"/>
      <c r="I8" s="1" t="s">
        <v>3</v>
      </c>
      <c r="J8" s="1" t="s">
        <v>4</v>
      </c>
      <c r="K8" s="2" t="s">
        <v>5</v>
      </c>
      <c r="L8" s="2" t="s">
        <v>6</v>
      </c>
    </row>
    <row r="9" spans="1:21" ht="15.75" customHeight="1" thickBot="1">
      <c r="A9" s="3" t="s">
        <v>17</v>
      </c>
      <c r="B9" s="8">
        <v>429</v>
      </c>
      <c r="C9" s="5">
        <f t="shared" ref="C9:C11" si="12">B9*0.21</f>
        <v>90.09</v>
      </c>
      <c r="D9" s="5">
        <f t="shared" ref="D9:D11" si="13">B9*0.08</f>
        <v>34.32</v>
      </c>
      <c r="E9" s="5">
        <f t="shared" ref="E9:E11" si="14">B9*0.45</f>
        <v>193.05</v>
      </c>
      <c r="F9" s="6">
        <f t="shared" ref="F9:F10" si="15">B9+C9+D9+E9</f>
        <v>746.46</v>
      </c>
      <c r="G9" s="7" t="s">
        <v>18</v>
      </c>
      <c r="H9" s="8">
        <v>159</v>
      </c>
      <c r="I9" s="5">
        <f t="shared" ref="I9:I12" si="16">H9*0.21</f>
        <v>33.39</v>
      </c>
      <c r="J9" s="5">
        <f t="shared" ref="J9:J12" si="17">H9*0.08</f>
        <v>12.72</v>
      </c>
      <c r="K9" s="5">
        <f t="shared" ref="K9:K12" si="18">H9*0.45</f>
        <v>71.55</v>
      </c>
      <c r="L9" s="6">
        <f>H9+I9+J9+K9</f>
        <v>276.65999999999997</v>
      </c>
      <c r="N9" s="60" t="s">
        <v>58</v>
      </c>
      <c r="O9" s="60"/>
      <c r="P9" s="60"/>
      <c r="Q9" s="60"/>
      <c r="R9" s="60"/>
      <c r="S9" s="60"/>
      <c r="T9" s="60"/>
      <c r="U9" s="60"/>
    </row>
    <row r="10" spans="1:21" ht="15.75" thickBot="1">
      <c r="A10" s="3" t="s">
        <v>19</v>
      </c>
      <c r="B10" s="8">
        <v>799</v>
      </c>
      <c r="C10" s="5">
        <f t="shared" si="12"/>
        <v>167.79</v>
      </c>
      <c r="D10" s="5">
        <f t="shared" si="13"/>
        <v>63.92</v>
      </c>
      <c r="E10" s="5">
        <f t="shared" si="14"/>
        <v>359.55</v>
      </c>
      <c r="F10" s="6">
        <f t="shared" si="15"/>
        <v>1390.26</v>
      </c>
      <c r="G10" s="7" t="s">
        <v>20</v>
      </c>
      <c r="H10" s="8">
        <v>279</v>
      </c>
      <c r="I10" s="5">
        <f t="shared" si="16"/>
        <v>58.589999999999996</v>
      </c>
      <c r="J10" s="5">
        <f t="shared" si="17"/>
        <v>22.32</v>
      </c>
      <c r="K10" s="5">
        <f t="shared" si="18"/>
        <v>125.55</v>
      </c>
      <c r="L10" s="6">
        <f t="shared" ref="L10:L12" si="19">H10+K10+J10+I10</f>
        <v>485.46</v>
      </c>
      <c r="N10" s="60" t="s">
        <v>59</v>
      </c>
      <c r="O10" s="60"/>
      <c r="P10" s="60"/>
      <c r="Q10" s="60"/>
      <c r="R10" s="60"/>
      <c r="S10" s="60"/>
      <c r="T10" s="60"/>
      <c r="U10" s="60"/>
    </row>
    <row r="11" spans="1:21" ht="15.75" thickBot="1">
      <c r="A11" s="3" t="s">
        <v>12</v>
      </c>
      <c r="B11" s="4">
        <v>1199</v>
      </c>
      <c r="C11" s="5">
        <f t="shared" si="12"/>
        <v>251.79</v>
      </c>
      <c r="D11" s="5">
        <f t="shared" si="13"/>
        <v>95.92</v>
      </c>
      <c r="E11" s="5">
        <f t="shared" si="14"/>
        <v>539.55000000000007</v>
      </c>
      <c r="F11" s="6">
        <f>E11+D11+C11+B11</f>
        <v>2086.2600000000002</v>
      </c>
      <c r="G11" s="7" t="s">
        <v>21</v>
      </c>
      <c r="H11" s="8">
        <v>79.5</v>
      </c>
      <c r="I11" s="5">
        <f t="shared" si="16"/>
        <v>16.695</v>
      </c>
      <c r="J11" s="5">
        <f t="shared" si="17"/>
        <v>6.36</v>
      </c>
      <c r="K11" s="5">
        <f t="shared" si="18"/>
        <v>35.774999999999999</v>
      </c>
      <c r="L11" s="6">
        <f t="shared" si="19"/>
        <v>138.33000000000001</v>
      </c>
      <c r="N11" s="60" t="s">
        <v>57</v>
      </c>
      <c r="O11" s="60"/>
      <c r="P11" s="60"/>
      <c r="Q11" s="60"/>
      <c r="R11" s="60"/>
      <c r="S11" s="60"/>
      <c r="T11" s="60"/>
      <c r="U11" s="60"/>
    </row>
    <row r="12" spans="1:21" ht="15.75" thickBot="1">
      <c r="A12" s="52" t="s">
        <v>22</v>
      </c>
      <c r="B12" s="33"/>
      <c r="C12" s="33"/>
      <c r="D12" s="33"/>
      <c r="E12" s="33"/>
      <c r="F12" s="31"/>
      <c r="G12" s="7" t="s">
        <v>23</v>
      </c>
      <c r="H12" s="8">
        <v>1490.04</v>
      </c>
      <c r="I12" s="5">
        <f t="shared" si="16"/>
        <v>312.90839999999997</v>
      </c>
      <c r="J12" s="5">
        <f t="shared" si="17"/>
        <v>119.2032</v>
      </c>
      <c r="K12" s="5">
        <f t="shared" si="18"/>
        <v>670.51800000000003</v>
      </c>
      <c r="L12" s="6">
        <f t="shared" si="19"/>
        <v>2592.6695999999997</v>
      </c>
    </row>
    <row r="13" spans="1:21">
      <c r="A13" s="30" t="s">
        <v>2</v>
      </c>
      <c r="B13" s="31"/>
      <c r="C13" s="1" t="s">
        <v>3</v>
      </c>
      <c r="D13" s="1" t="s">
        <v>4</v>
      </c>
      <c r="E13" s="2" t="s">
        <v>5</v>
      </c>
      <c r="F13" s="9" t="s">
        <v>6</v>
      </c>
      <c r="G13" s="53" t="s">
        <v>24</v>
      </c>
      <c r="H13" s="33"/>
      <c r="I13" s="33"/>
      <c r="J13" s="33"/>
      <c r="K13" s="33"/>
      <c r="L13" s="31"/>
    </row>
    <row r="14" spans="1:21">
      <c r="A14" s="3" t="s">
        <v>17</v>
      </c>
      <c r="B14" s="8">
        <v>319</v>
      </c>
      <c r="C14" s="5">
        <f>B14*0.21</f>
        <v>66.989999999999995</v>
      </c>
      <c r="D14" s="5">
        <f>B14*0.08</f>
        <v>25.52</v>
      </c>
      <c r="E14" s="5">
        <f>B14*0.45</f>
        <v>143.55000000000001</v>
      </c>
      <c r="F14" s="6">
        <f>E14+B14+D14+C14</f>
        <v>555.05999999999995</v>
      </c>
      <c r="G14" s="44" t="s">
        <v>2</v>
      </c>
      <c r="H14" s="31"/>
      <c r="I14" s="1" t="s">
        <v>3</v>
      </c>
      <c r="J14" s="1" t="s">
        <v>4</v>
      </c>
      <c r="K14" s="2" t="s">
        <v>5</v>
      </c>
      <c r="L14" s="2" t="s">
        <v>6</v>
      </c>
    </row>
    <row r="15" spans="1:21">
      <c r="A15" s="45" t="s">
        <v>25</v>
      </c>
      <c r="B15" s="33"/>
      <c r="C15" s="33"/>
      <c r="D15" s="33"/>
      <c r="E15" s="33"/>
      <c r="F15" s="31"/>
      <c r="G15" s="7" t="s">
        <v>26</v>
      </c>
      <c r="H15" s="8">
        <v>899</v>
      </c>
      <c r="I15" s="5">
        <f t="shared" ref="I15:I17" si="20">H15*0.21</f>
        <v>188.79</v>
      </c>
      <c r="J15" s="5">
        <f t="shared" ref="J15:J17" si="21">H15*0.08</f>
        <v>71.92</v>
      </c>
      <c r="K15" s="5">
        <f t="shared" ref="K15:K17" si="22">H15*0.45</f>
        <v>404.55</v>
      </c>
      <c r="L15" s="6">
        <f>H15+K15+J15+I15</f>
        <v>1564.26</v>
      </c>
    </row>
    <row r="16" spans="1:21">
      <c r="A16" s="30" t="s">
        <v>2</v>
      </c>
      <c r="B16" s="31"/>
      <c r="C16" s="1" t="s">
        <v>3</v>
      </c>
      <c r="D16" s="1" t="s">
        <v>4</v>
      </c>
      <c r="E16" s="2" t="s">
        <v>5</v>
      </c>
      <c r="F16" s="10" t="s">
        <v>6</v>
      </c>
      <c r="G16" s="11" t="s">
        <v>27</v>
      </c>
      <c r="H16" s="8">
        <v>599</v>
      </c>
      <c r="I16" s="5">
        <f t="shared" si="20"/>
        <v>125.78999999999999</v>
      </c>
      <c r="J16" s="5">
        <f t="shared" si="21"/>
        <v>47.92</v>
      </c>
      <c r="K16" s="5">
        <f t="shared" si="22"/>
        <v>269.55</v>
      </c>
      <c r="L16" s="6">
        <f>H16+J16+K16+I16</f>
        <v>1042.26</v>
      </c>
    </row>
    <row r="17" spans="1:12">
      <c r="A17" s="12" t="s">
        <v>17</v>
      </c>
      <c r="B17" s="13">
        <v>385</v>
      </c>
      <c r="C17" s="14">
        <v>0</v>
      </c>
      <c r="D17" s="5">
        <v>0</v>
      </c>
      <c r="E17" s="15">
        <v>0</v>
      </c>
      <c r="F17" s="16">
        <v>385</v>
      </c>
      <c r="G17" s="11" t="s">
        <v>28</v>
      </c>
      <c r="H17" s="8">
        <v>599</v>
      </c>
      <c r="I17" s="5">
        <f t="shared" si="20"/>
        <v>125.78999999999999</v>
      </c>
      <c r="J17" s="5">
        <f t="shared" si="21"/>
        <v>47.92</v>
      </c>
      <c r="K17" s="5">
        <f t="shared" si="22"/>
        <v>269.55</v>
      </c>
      <c r="L17" s="6">
        <f>H17+I17+J17+K17</f>
        <v>1042.26</v>
      </c>
    </row>
    <row r="18" spans="1:12">
      <c r="A18" s="17" t="s">
        <v>29</v>
      </c>
      <c r="B18" s="18">
        <v>3850</v>
      </c>
      <c r="C18" s="14">
        <v>0</v>
      </c>
      <c r="D18" s="5">
        <v>0</v>
      </c>
      <c r="E18" s="15">
        <v>0</v>
      </c>
      <c r="F18" s="18">
        <v>320.83</v>
      </c>
      <c r="G18" s="46" t="s">
        <v>30</v>
      </c>
      <c r="H18" s="33"/>
      <c r="I18" s="33"/>
      <c r="J18" s="33"/>
      <c r="K18" s="33"/>
      <c r="L18" s="31"/>
    </row>
    <row r="19" spans="1:12">
      <c r="A19" s="47" t="s">
        <v>31</v>
      </c>
      <c r="B19" s="48"/>
      <c r="C19" s="48"/>
      <c r="D19" s="48"/>
      <c r="E19" s="48"/>
      <c r="F19" s="49"/>
      <c r="G19" s="50" t="s">
        <v>2</v>
      </c>
      <c r="H19" s="51"/>
      <c r="I19" s="1" t="s">
        <v>3</v>
      </c>
      <c r="J19" s="1" t="s">
        <v>4</v>
      </c>
      <c r="K19" s="2" t="s">
        <v>5</v>
      </c>
      <c r="L19" s="2" t="s">
        <v>6</v>
      </c>
    </row>
    <row r="20" spans="1:12">
      <c r="A20" s="30" t="s">
        <v>2</v>
      </c>
      <c r="B20" s="31"/>
      <c r="C20" s="1" t="s">
        <v>3</v>
      </c>
      <c r="D20" s="1" t="s">
        <v>4</v>
      </c>
      <c r="E20" s="19" t="s">
        <v>5</v>
      </c>
      <c r="F20" s="20" t="s">
        <v>6</v>
      </c>
      <c r="G20" s="17" t="s">
        <v>17</v>
      </c>
      <c r="H20" s="18">
        <v>995</v>
      </c>
      <c r="I20" s="14">
        <v>0</v>
      </c>
      <c r="J20" s="5">
        <v>0</v>
      </c>
      <c r="K20" s="5">
        <v>0</v>
      </c>
      <c r="L20" s="6">
        <v>995</v>
      </c>
    </row>
    <row r="21" spans="1:12" ht="15.75" customHeight="1">
      <c r="A21" s="3" t="s">
        <v>17</v>
      </c>
      <c r="B21" s="8">
        <v>880</v>
      </c>
      <c r="C21" s="5">
        <v>0</v>
      </c>
      <c r="D21" s="5">
        <v>0</v>
      </c>
      <c r="E21" s="15">
        <v>0</v>
      </c>
      <c r="F21" s="16">
        <v>880</v>
      </c>
      <c r="G21" s="41" t="s">
        <v>32</v>
      </c>
      <c r="H21" s="33"/>
      <c r="I21" s="33"/>
      <c r="J21" s="33"/>
      <c r="K21" s="33"/>
      <c r="L21" s="31"/>
    </row>
    <row r="22" spans="1:12" ht="15.75" customHeight="1">
      <c r="A22" s="17" t="s">
        <v>29</v>
      </c>
      <c r="B22" s="18">
        <v>8800</v>
      </c>
      <c r="C22" s="14">
        <v>0</v>
      </c>
      <c r="D22" s="5">
        <v>0</v>
      </c>
      <c r="E22" s="15">
        <v>0</v>
      </c>
      <c r="F22" s="18">
        <v>733.34</v>
      </c>
      <c r="G22" s="30" t="s">
        <v>2</v>
      </c>
      <c r="H22" s="31"/>
      <c r="I22" s="1" t="s">
        <v>3</v>
      </c>
      <c r="J22" s="1" t="s">
        <v>4</v>
      </c>
      <c r="K22" s="2" t="s">
        <v>5</v>
      </c>
      <c r="L22" s="2" t="s">
        <v>6</v>
      </c>
    </row>
    <row r="23" spans="1:12" ht="15.75" customHeight="1">
      <c r="A23" s="42" t="s">
        <v>33</v>
      </c>
      <c r="B23" s="28"/>
      <c r="C23" s="28"/>
      <c r="D23" s="28"/>
      <c r="E23" s="28"/>
      <c r="F23" s="29"/>
      <c r="G23" s="3" t="s">
        <v>17</v>
      </c>
      <c r="H23" s="8">
        <v>181.21</v>
      </c>
      <c r="I23" s="5">
        <f t="shared" ref="I23:I24" si="23">H23*0.21</f>
        <v>38.054099999999998</v>
      </c>
      <c r="J23" s="5">
        <f t="shared" ref="J23:J24" si="24">H23*0.08</f>
        <v>14.4968</v>
      </c>
      <c r="K23" s="5">
        <f t="shared" ref="K23:K24" si="25">H23*0.45</f>
        <v>81.544499999999999</v>
      </c>
      <c r="L23" s="6">
        <f>H23+I23+K23+J23</f>
        <v>315.30540000000002</v>
      </c>
    </row>
    <row r="24" spans="1:12" ht="15.75" customHeight="1">
      <c r="A24" s="37" t="s">
        <v>2</v>
      </c>
      <c r="B24" s="31"/>
      <c r="C24" s="1" t="s">
        <v>3</v>
      </c>
      <c r="D24" s="1" t="s">
        <v>4</v>
      </c>
      <c r="E24" s="2" t="s">
        <v>5</v>
      </c>
      <c r="F24" s="2" t="s">
        <v>6</v>
      </c>
      <c r="G24" s="3" t="s">
        <v>29</v>
      </c>
      <c r="H24" s="8">
        <v>1812.1</v>
      </c>
      <c r="I24" s="5">
        <f t="shared" si="23"/>
        <v>380.54099999999994</v>
      </c>
      <c r="J24" s="5">
        <f t="shared" si="24"/>
        <v>144.96799999999999</v>
      </c>
      <c r="K24" s="5">
        <f t="shared" si="25"/>
        <v>815.44499999999994</v>
      </c>
      <c r="L24" s="6">
        <f>H24+I24+K24+J24</f>
        <v>3153.0539999999992</v>
      </c>
    </row>
    <row r="25" spans="1:12" ht="15.75" customHeight="1">
      <c r="A25" s="17" t="s">
        <v>34</v>
      </c>
      <c r="B25" s="18">
        <v>399</v>
      </c>
      <c r="C25" s="14">
        <f t="shared" ref="C25:C30" si="26">B25*0.21</f>
        <v>83.789999999999992</v>
      </c>
      <c r="D25" s="5">
        <f t="shared" ref="D25:D30" si="27">B25*0.08</f>
        <v>31.92</v>
      </c>
      <c r="E25" s="5">
        <f t="shared" ref="E25:E30" si="28">B25*0.45</f>
        <v>179.55</v>
      </c>
      <c r="F25" s="6">
        <f t="shared" ref="F25:F28" si="29">E25+D25+C25+B25</f>
        <v>694.26</v>
      </c>
      <c r="G25" s="38" t="s">
        <v>35</v>
      </c>
      <c r="H25" s="33"/>
      <c r="I25" s="33"/>
      <c r="J25" s="33"/>
      <c r="K25" s="33"/>
      <c r="L25" s="31"/>
    </row>
    <row r="26" spans="1:12" ht="15.75" customHeight="1">
      <c r="A26" s="17" t="s">
        <v>36</v>
      </c>
      <c r="B26" s="21">
        <v>1089</v>
      </c>
      <c r="C26" s="5">
        <f t="shared" si="26"/>
        <v>228.69</v>
      </c>
      <c r="D26" s="5">
        <f t="shared" si="27"/>
        <v>87.12</v>
      </c>
      <c r="E26" s="5">
        <f t="shared" si="28"/>
        <v>490.05</v>
      </c>
      <c r="F26" s="6">
        <f t="shared" si="29"/>
        <v>1894.8600000000001</v>
      </c>
      <c r="G26" s="30" t="s">
        <v>2</v>
      </c>
      <c r="H26" s="31"/>
      <c r="I26" s="1" t="s">
        <v>3</v>
      </c>
      <c r="J26" s="1" t="s">
        <v>4</v>
      </c>
      <c r="K26" s="2" t="s">
        <v>5</v>
      </c>
      <c r="L26" s="2" t="s">
        <v>6</v>
      </c>
    </row>
    <row r="27" spans="1:12" ht="15.75" customHeight="1">
      <c r="A27" s="17" t="s">
        <v>29</v>
      </c>
      <c r="B27" s="22">
        <v>3499</v>
      </c>
      <c r="C27" s="5">
        <f t="shared" si="26"/>
        <v>734.79</v>
      </c>
      <c r="D27" s="5">
        <f t="shared" si="27"/>
        <v>279.92</v>
      </c>
      <c r="E27" s="5">
        <f t="shared" si="28"/>
        <v>1574.55</v>
      </c>
      <c r="F27" s="6">
        <f t="shared" si="29"/>
        <v>6088.26</v>
      </c>
      <c r="G27" s="3" t="s">
        <v>17</v>
      </c>
      <c r="H27" s="23">
        <v>249</v>
      </c>
      <c r="I27" s="5">
        <f>H27*0.21</f>
        <v>52.29</v>
      </c>
      <c r="J27" s="5">
        <f>H27*0.08</f>
        <v>19.920000000000002</v>
      </c>
      <c r="K27" s="5">
        <f>H27*0.45</f>
        <v>112.05</v>
      </c>
      <c r="L27" s="6">
        <f>H27+K27+J27+I27</f>
        <v>433.26000000000005</v>
      </c>
    </row>
    <row r="28" spans="1:12" ht="15.75" customHeight="1">
      <c r="A28" s="17" t="s">
        <v>37</v>
      </c>
      <c r="B28" s="22">
        <v>279</v>
      </c>
      <c r="C28" s="5">
        <f t="shared" si="26"/>
        <v>58.589999999999996</v>
      </c>
      <c r="D28" s="5">
        <f t="shared" si="27"/>
        <v>22.32</v>
      </c>
      <c r="E28" s="5">
        <f t="shared" si="28"/>
        <v>125.55</v>
      </c>
      <c r="F28" s="6">
        <f t="shared" si="29"/>
        <v>485.46000000000004</v>
      </c>
      <c r="G28" s="39" t="s">
        <v>38</v>
      </c>
      <c r="H28" s="33"/>
      <c r="I28" s="33"/>
      <c r="J28" s="33"/>
      <c r="K28" s="33"/>
      <c r="L28" s="31"/>
    </row>
    <row r="29" spans="1:12" ht="15.75" customHeight="1">
      <c r="A29" s="17" t="s">
        <v>39</v>
      </c>
      <c r="B29" s="22">
        <v>739</v>
      </c>
      <c r="C29" s="5">
        <f t="shared" si="26"/>
        <v>155.19</v>
      </c>
      <c r="D29" s="5">
        <f t="shared" si="27"/>
        <v>59.120000000000005</v>
      </c>
      <c r="E29" s="5">
        <f t="shared" si="28"/>
        <v>332.55</v>
      </c>
      <c r="F29" s="6">
        <f t="shared" ref="F29:F30" si="30">B29+E29+D29+C29</f>
        <v>1285.8600000000001</v>
      </c>
      <c r="G29" s="30" t="s">
        <v>2</v>
      </c>
      <c r="H29" s="31"/>
      <c r="I29" s="1" t="s">
        <v>3</v>
      </c>
      <c r="J29" s="1" t="s">
        <v>4</v>
      </c>
      <c r="K29" s="2" t="s">
        <v>5</v>
      </c>
      <c r="L29" s="2" t="s">
        <v>6</v>
      </c>
    </row>
    <row r="30" spans="1:12" ht="15.75" customHeight="1">
      <c r="A30" s="17" t="s">
        <v>40</v>
      </c>
      <c r="B30" s="22">
        <v>2279</v>
      </c>
      <c r="C30" s="5">
        <f t="shared" si="26"/>
        <v>478.59</v>
      </c>
      <c r="D30" s="5">
        <f t="shared" si="27"/>
        <v>182.32</v>
      </c>
      <c r="E30" s="5">
        <f t="shared" si="28"/>
        <v>1025.55</v>
      </c>
      <c r="F30" s="6">
        <f t="shared" si="30"/>
        <v>3965.4600000000005</v>
      </c>
      <c r="G30" s="3" t="s">
        <v>17</v>
      </c>
      <c r="H30" s="8">
        <v>199</v>
      </c>
      <c r="I30" s="5">
        <f t="shared" ref="I30:I31" si="31">H30*0.21</f>
        <v>41.79</v>
      </c>
      <c r="J30" s="5">
        <f t="shared" ref="J30:J31" si="32">H30*0.08</f>
        <v>15.92</v>
      </c>
      <c r="K30" s="5">
        <f t="shared" ref="K30:K31" si="33">H30*0.45</f>
        <v>89.55</v>
      </c>
      <c r="L30" s="6">
        <f t="shared" ref="L30:L31" si="34">H30+K30+J30+I30</f>
        <v>346.26000000000005</v>
      </c>
    </row>
    <row r="31" spans="1:12" ht="15.75" customHeight="1">
      <c r="A31" s="40" t="s">
        <v>41</v>
      </c>
      <c r="B31" s="28"/>
      <c r="C31" s="28"/>
      <c r="D31" s="28"/>
      <c r="E31" s="28"/>
      <c r="F31" s="29"/>
      <c r="G31" s="3" t="s">
        <v>29</v>
      </c>
      <c r="H31" s="8">
        <v>1990</v>
      </c>
      <c r="I31" s="5">
        <f t="shared" si="31"/>
        <v>417.9</v>
      </c>
      <c r="J31" s="5">
        <f t="shared" si="32"/>
        <v>159.20000000000002</v>
      </c>
      <c r="K31" s="5">
        <f t="shared" si="33"/>
        <v>895.5</v>
      </c>
      <c r="L31" s="6">
        <f t="shared" si="34"/>
        <v>3462.6</v>
      </c>
    </row>
    <row r="32" spans="1:12" ht="15.75" customHeight="1">
      <c r="A32" s="30" t="s">
        <v>2</v>
      </c>
      <c r="B32" s="31"/>
      <c r="C32" s="1" t="s">
        <v>3</v>
      </c>
      <c r="D32" s="1" t="s">
        <v>4</v>
      </c>
      <c r="E32" s="2" t="s">
        <v>5</v>
      </c>
      <c r="F32" s="2" t="s">
        <v>6</v>
      </c>
      <c r="G32" s="43" t="s">
        <v>42</v>
      </c>
      <c r="H32" s="33"/>
      <c r="I32" s="33"/>
      <c r="J32" s="33"/>
      <c r="K32" s="33"/>
      <c r="L32" s="31"/>
    </row>
    <row r="33" spans="1:15" ht="15.75" customHeight="1">
      <c r="A33" s="3" t="s">
        <v>17</v>
      </c>
      <c r="B33" s="8">
        <v>4.99</v>
      </c>
      <c r="C33" s="5">
        <f>B33*0.21</f>
        <v>1.0479000000000001</v>
      </c>
      <c r="D33" s="5">
        <f>B33*0.08</f>
        <v>0.3992</v>
      </c>
      <c r="E33" s="5">
        <f>B33*0.45</f>
        <v>2.2455000000000003</v>
      </c>
      <c r="F33" s="6">
        <f>B33+E33+D33+C33</f>
        <v>8.6826000000000008</v>
      </c>
      <c r="G33" s="30" t="s">
        <v>2</v>
      </c>
      <c r="H33" s="31"/>
      <c r="I33" s="1" t="s">
        <v>3</v>
      </c>
      <c r="J33" s="1" t="s">
        <v>4</v>
      </c>
      <c r="K33" s="2" t="s">
        <v>5</v>
      </c>
      <c r="L33" s="2" t="s">
        <v>6</v>
      </c>
    </row>
    <row r="34" spans="1:15" ht="15.75" customHeight="1">
      <c r="A34" s="32" t="s">
        <v>43</v>
      </c>
      <c r="B34" s="33"/>
      <c r="C34" s="33"/>
      <c r="D34" s="33"/>
      <c r="E34" s="33"/>
      <c r="F34" s="31"/>
      <c r="G34" s="3" t="s">
        <v>17</v>
      </c>
      <c r="H34" s="8">
        <v>4.99</v>
      </c>
      <c r="I34" s="5">
        <f>H34*0.21</f>
        <v>1.0479000000000001</v>
      </c>
      <c r="J34" s="5">
        <f>H34*0.08</f>
        <v>0.3992</v>
      </c>
      <c r="K34" s="5">
        <f>H34*0.45</f>
        <v>2.2455000000000003</v>
      </c>
      <c r="L34" s="6">
        <f>H34+K34+J34+I34</f>
        <v>8.6826000000000008</v>
      </c>
    </row>
    <row r="35" spans="1:15" ht="15.75" customHeight="1">
      <c r="A35" s="30" t="s">
        <v>2</v>
      </c>
      <c r="B35" s="31"/>
      <c r="C35" s="1" t="s">
        <v>3</v>
      </c>
      <c r="D35" s="1" t="s">
        <v>4</v>
      </c>
      <c r="E35" s="2" t="s">
        <v>5</v>
      </c>
      <c r="F35" s="2" t="s">
        <v>6</v>
      </c>
      <c r="G35" s="34" t="s">
        <v>44</v>
      </c>
      <c r="H35" s="33"/>
      <c r="I35" s="33"/>
      <c r="J35" s="33"/>
      <c r="K35" s="33"/>
      <c r="L35" s="31"/>
    </row>
    <row r="36" spans="1:15" ht="15.75" customHeight="1">
      <c r="A36" s="3" t="s">
        <v>17</v>
      </c>
      <c r="B36" s="8">
        <v>69</v>
      </c>
      <c r="C36" s="5">
        <f t="shared" ref="C36:C37" si="35">B36*0.21</f>
        <v>14.49</v>
      </c>
      <c r="D36" s="5">
        <f t="shared" ref="D36:D37" si="36">B36*0.08</f>
        <v>5.5200000000000005</v>
      </c>
      <c r="E36" s="5">
        <f t="shared" ref="E36:E37" si="37">B36*0.45</f>
        <v>31.05</v>
      </c>
      <c r="F36" s="6">
        <f t="shared" ref="F36:F37" si="38">B36+E36+D36+C36</f>
        <v>120.05999999999999</v>
      </c>
      <c r="G36" s="30" t="s">
        <v>2</v>
      </c>
      <c r="H36" s="31"/>
      <c r="I36" s="1" t="s">
        <v>3</v>
      </c>
      <c r="J36" s="1" t="s">
        <v>4</v>
      </c>
      <c r="K36" s="2" t="s">
        <v>5</v>
      </c>
      <c r="L36" s="2" t="s">
        <v>6</v>
      </c>
    </row>
    <row r="37" spans="1:15" ht="15.75" customHeight="1">
      <c r="A37" s="3" t="s">
        <v>45</v>
      </c>
      <c r="B37" s="8">
        <v>138</v>
      </c>
      <c r="C37" s="5">
        <f t="shared" si="35"/>
        <v>28.98</v>
      </c>
      <c r="D37" s="5">
        <f t="shared" si="36"/>
        <v>11.040000000000001</v>
      </c>
      <c r="E37" s="5">
        <f t="shared" si="37"/>
        <v>62.1</v>
      </c>
      <c r="F37" s="6">
        <f t="shared" si="38"/>
        <v>240.11999999999998</v>
      </c>
      <c r="G37" s="3" t="s">
        <v>7</v>
      </c>
      <c r="H37" s="8">
        <v>279</v>
      </c>
      <c r="I37" s="5">
        <f t="shared" ref="I37:I39" si="39">H37*0.21</f>
        <v>58.589999999999996</v>
      </c>
      <c r="J37" s="5">
        <f t="shared" ref="J37:J39" si="40">H37*0.08</f>
        <v>22.32</v>
      </c>
      <c r="K37" s="5">
        <f t="shared" ref="K37:K39" si="41">H37*0.45</f>
        <v>125.55</v>
      </c>
      <c r="L37" s="6">
        <f t="shared" ref="L37:L39" si="42">H37+K37+J37+I37</f>
        <v>485.46</v>
      </c>
    </row>
    <row r="38" spans="1:15" ht="15.75" customHeight="1">
      <c r="A38" s="35" t="s">
        <v>46</v>
      </c>
      <c r="B38" s="33"/>
      <c r="C38" s="33"/>
      <c r="D38" s="33"/>
      <c r="E38" s="33"/>
      <c r="F38" s="31"/>
      <c r="G38" s="3" t="s">
        <v>47</v>
      </c>
      <c r="H38" s="8">
        <v>99</v>
      </c>
      <c r="I38" s="5">
        <f t="shared" si="39"/>
        <v>20.79</v>
      </c>
      <c r="J38" s="5">
        <f t="shared" si="40"/>
        <v>7.92</v>
      </c>
      <c r="K38" s="5">
        <f t="shared" si="41"/>
        <v>44.550000000000004</v>
      </c>
      <c r="L38" s="6">
        <f t="shared" si="42"/>
        <v>172.26</v>
      </c>
      <c r="N38" s="24"/>
      <c r="O38" s="24"/>
    </row>
    <row r="39" spans="1:15" ht="15.75" customHeight="1">
      <c r="A39" s="30" t="s">
        <v>2</v>
      </c>
      <c r="B39" s="31"/>
      <c r="C39" s="1" t="s">
        <v>3</v>
      </c>
      <c r="D39" s="1" t="s">
        <v>4</v>
      </c>
      <c r="E39" s="2" t="s">
        <v>5</v>
      </c>
      <c r="F39" s="2" t="s">
        <v>6</v>
      </c>
      <c r="G39" s="3" t="s">
        <v>13</v>
      </c>
      <c r="H39" s="8">
        <v>489</v>
      </c>
      <c r="I39" s="5">
        <f t="shared" si="39"/>
        <v>102.69</v>
      </c>
      <c r="J39" s="5">
        <f t="shared" si="40"/>
        <v>39.119999999999997</v>
      </c>
      <c r="K39" s="5">
        <f t="shared" si="41"/>
        <v>220.05</v>
      </c>
      <c r="L39" s="6">
        <f t="shared" si="42"/>
        <v>850.8599999999999</v>
      </c>
    </row>
    <row r="40" spans="1:15" ht="15.75" customHeight="1">
      <c r="A40" s="3" t="s">
        <v>17</v>
      </c>
      <c r="B40" s="8">
        <v>499</v>
      </c>
      <c r="C40" s="5">
        <v>0</v>
      </c>
      <c r="D40" s="5">
        <v>0</v>
      </c>
      <c r="E40" s="5">
        <v>0</v>
      </c>
      <c r="F40" s="6">
        <v>499</v>
      </c>
      <c r="G40" s="36" t="s">
        <v>48</v>
      </c>
      <c r="H40" s="33"/>
      <c r="I40" s="33"/>
      <c r="J40" s="33"/>
      <c r="K40" s="33"/>
      <c r="L40" s="31"/>
    </row>
    <row r="41" spans="1:15" ht="15.75" customHeight="1">
      <c r="A41" s="27" t="s">
        <v>49</v>
      </c>
      <c r="B41" s="28"/>
      <c r="C41" s="28"/>
      <c r="D41" s="28"/>
      <c r="E41" s="28"/>
      <c r="F41" s="29"/>
      <c r="G41" s="30" t="s">
        <v>2</v>
      </c>
      <c r="H41" s="31"/>
      <c r="I41" s="1" t="s">
        <v>3</v>
      </c>
      <c r="J41" s="1" t="s">
        <v>4</v>
      </c>
      <c r="K41" s="2" t="s">
        <v>5</v>
      </c>
      <c r="L41" s="2" t="s">
        <v>6</v>
      </c>
    </row>
    <row r="42" spans="1:15" ht="15.75" customHeight="1">
      <c r="A42" s="30" t="s">
        <v>2</v>
      </c>
      <c r="B42" s="31"/>
      <c r="C42" s="1" t="s">
        <v>3</v>
      </c>
      <c r="D42" s="1" t="s">
        <v>4</v>
      </c>
      <c r="E42" s="2" t="s">
        <v>5</v>
      </c>
      <c r="F42" s="2" t="s">
        <v>6</v>
      </c>
      <c r="G42" s="3" t="s">
        <v>17</v>
      </c>
      <c r="H42" s="8">
        <v>399</v>
      </c>
      <c r="I42" s="5">
        <f t="shared" ref="I42:I43" si="43">H42*0.21</f>
        <v>83.789999999999992</v>
      </c>
      <c r="J42" s="5">
        <f t="shared" ref="J42:J43" si="44">H42*0.08</f>
        <v>31.92</v>
      </c>
      <c r="K42" s="5">
        <f t="shared" ref="K42:K43" si="45">H42*0.45</f>
        <v>179.55</v>
      </c>
      <c r="L42" s="6">
        <f t="shared" ref="L42:L43" si="46">H42+K42+J42+I42</f>
        <v>694.25999999999988</v>
      </c>
    </row>
    <row r="43" spans="1:15" ht="15.75" customHeight="1">
      <c r="A43" s="3" t="s">
        <v>17</v>
      </c>
      <c r="B43" s="8">
        <v>122</v>
      </c>
      <c r="C43" s="5">
        <f>B43*0.21</f>
        <v>25.619999999999997</v>
      </c>
      <c r="D43" s="5">
        <f>B43*0.08</f>
        <v>9.76</v>
      </c>
      <c r="E43" s="5">
        <f>B43*0.45</f>
        <v>54.9</v>
      </c>
      <c r="F43" s="6">
        <f>B43+E43+D43+C43</f>
        <v>212.28</v>
      </c>
      <c r="G43" s="3" t="s">
        <v>29</v>
      </c>
      <c r="H43" s="8">
        <v>2748</v>
      </c>
      <c r="I43" s="5">
        <f t="shared" si="43"/>
        <v>577.07999999999993</v>
      </c>
      <c r="J43" s="5">
        <f t="shared" si="44"/>
        <v>219.84</v>
      </c>
      <c r="K43" s="5">
        <f t="shared" si="45"/>
        <v>1236.6000000000001</v>
      </c>
      <c r="L43" s="6">
        <f t="shared" si="46"/>
        <v>4781.5200000000004</v>
      </c>
    </row>
    <row r="44" spans="1:15" ht="15.75" customHeight="1"/>
    <row r="45" spans="1:15" ht="15.75" customHeight="1"/>
    <row r="46" spans="1:15" ht="15.75" customHeight="1"/>
    <row r="47" spans="1:15" ht="15.75" customHeight="1"/>
    <row r="48" spans="1:15" ht="21.75" customHeight="1">
      <c r="B48" s="25" t="s">
        <v>50</v>
      </c>
      <c r="C48" s="26"/>
      <c r="D48" s="26"/>
      <c r="E48" s="26"/>
      <c r="F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N1:T1"/>
    <mergeCell ref="N2:P2"/>
    <mergeCell ref="A1:F1"/>
    <mergeCell ref="G1:L1"/>
    <mergeCell ref="A2:B2"/>
    <mergeCell ref="G2:H2"/>
    <mergeCell ref="A7:F7"/>
    <mergeCell ref="G7:L7"/>
    <mergeCell ref="G8:H8"/>
    <mergeCell ref="A8:B8"/>
    <mergeCell ref="A12:F12"/>
    <mergeCell ref="A13:B13"/>
    <mergeCell ref="G13:L13"/>
    <mergeCell ref="G14:H14"/>
    <mergeCell ref="A15:F15"/>
    <mergeCell ref="A16:B16"/>
    <mergeCell ref="G18:L18"/>
    <mergeCell ref="A19:F19"/>
    <mergeCell ref="G19:H19"/>
    <mergeCell ref="A20:B20"/>
    <mergeCell ref="G21:L21"/>
    <mergeCell ref="G22:H22"/>
    <mergeCell ref="A23:F23"/>
    <mergeCell ref="G32:L32"/>
    <mergeCell ref="G33:H33"/>
    <mergeCell ref="A24:B24"/>
    <mergeCell ref="G25:L25"/>
    <mergeCell ref="G26:H26"/>
    <mergeCell ref="G28:L28"/>
    <mergeCell ref="G29:H29"/>
    <mergeCell ref="A31:F31"/>
    <mergeCell ref="A32:B32"/>
    <mergeCell ref="A41:F41"/>
    <mergeCell ref="G41:H41"/>
    <mergeCell ref="A42:B42"/>
    <mergeCell ref="A34:F34"/>
    <mergeCell ref="A35:B35"/>
    <mergeCell ref="G35:L35"/>
    <mergeCell ref="G36:H36"/>
    <mergeCell ref="A38:F38"/>
    <mergeCell ref="A39:B39"/>
    <mergeCell ref="G40:L40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 Digitales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TELCOM MPC</dc:creator>
  <cp:lastModifiedBy>TELCOM MPC</cp:lastModifiedBy>
  <dcterms:created xsi:type="dcterms:W3CDTF">2021-03-07T07:31:47Z</dcterms:created>
  <dcterms:modified xsi:type="dcterms:W3CDTF">2022-08-24T23:12:59Z</dcterms:modified>
</cp:coreProperties>
</file>